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прил.3" sheetId="1" r:id="rId1"/>
    <sheet name="прил1" sheetId="2" r:id="rId2"/>
    <sheet name="прил 2" sheetId="3" r:id="rId3"/>
  </sheets>
  <definedNames/>
  <calcPr fullCalcOnLoad="1"/>
</workbook>
</file>

<file path=xl/sharedStrings.xml><?xml version="1.0" encoding="utf-8"?>
<sst xmlns="http://schemas.openxmlformats.org/spreadsheetml/2006/main" count="116" uniqueCount="51">
  <si>
    <t>Наименование доходных источников</t>
  </si>
  <si>
    <t>% выполнения</t>
  </si>
  <si>
    <t>в том числе:</t>
  </si>
  <si>
    <t>Всего собственных доходов</t>
  </si>
  <si>
    <t>тыс. руб.</t>
  </si>
  <si>
    <t>Справка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</si>
  <si>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</si>
  <si>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</si>
  <si>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госпошлина</t>
  </si>
  <si>
    <t>1. Доходы - всего                                         (код 000 1 00 00000 00 0000 000)</t>
  </si>
  <si>
    <t xml:space="preserve"> - налог на имущ-во физических лиц</t>
  </si>
  <si>
    <t>отклоне-            ние +,-</t>
  </si>
  <si>
    <t xml:space="preserve"> - единый сельхозналог</t>
  </si>
  <si>
    <t xml:space="preserve"> - плата за негативное воздействие на окружающую среду</t>
  </si>
  <si>
    <t>- отмененные налоги</t>
  </si>
  <si>
    <t>Консолидированный бюджет, всего</t>
  </si>
  <si>
    <t>Приложение №2</t>
  </si>
  <si>
    <t>Налоговые доходы</t>
  </si>
  <si>
    <t>Неналоговые доходы</t>
  </si>
  <si>
    <t xml:space="preserve"> - земельный налог ( к. 106 06000 00 0000 110)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</si>
  <si>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</si>
  <si>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доходы от оказания платных услуг и компенсации затрат государства</t>
  </si>
  <si>
    <t xml:space="preserve"> - доходы от продажи материальных и нематериальных активов</t>
  </si>
  <si>
    <t xml:space="preserve"> - административные платежи и сборы</t>
  </si>
  <si>
    <t xml:space="preserve"> - штрафы, санкции, возмещение ущерба</t>
  </si>
  <si>
    <t xml:space="preserve"> - прочие неналоговые доходы</t>
  </si>
  <si>
    <r>
      <t xml:space="preserve"> - земельный налог </t>
    </r>
    <r>
      <rPr>
        <sz val="11"/>
        <rFont val="Arial"/>
        <family val="2"/>
      </rPr>
      <t>(к. 106 06000 00 0000 110)</t>
    </r>
  </si>
  <si>
    <t>Приложение № 3</t>
  </si>
  <si>
    <t>темп роста,%</t>
  </si>
  <si>
    <t xml:space="preserve">о  поступлении  налогов и доходов в консолидированный бюджет муниципального образования "Радищевский район" </t>
  </si>
  <si>
    <t>МО "Радищевский район"</t>
  </si>
  <si>
    <t>Радищевское гор. Поселение</t>
  </si>
  <si>
    <t>Октябрьское поселение</t>
  </si>
  <si>
    <t>Дмитриевское поселение</t>
  </si>
  <si>
    <t>Ореховское поселение</t>
  </si>
  <si>
    <t>Калиновское поселение</t>
  </si>
  <si>
    <r>
      <t>о выполнении плана поступления доходов в консолидированный бюджет муниципального образования "__</t>
    </r>
    <r>
      <rPr>
        <u val="single"/>
        <sz val="14"/>
        <rFont val="Arial"/>
        <family val="2"/>
      </rPr>
      <t>_</t>
    </r>
    <r>
      <rPr>
        <sz val="14"/>
        <rFont val="Arial"/>
        <family val="2"/>
      </rPr>
      <t>Радищевский</t>
    </r>
    <r>
      <rPr>
        <u val="single"/>
        <sz val="14"/>
        <rFont val="Arial"/>
        <family val="2"/>
      </rPr>
      <t>_</t>
    </r>
    <r>
      <rPr>
        <sz val="14"/>
        <rFont val="Arial"/>
        <family val="2"/>
      </rPr>
      <t xml:space="preserve">_район" </t>
    </r>
  </si>
  <si>
    <r>
      <t>о выполнении плана поступления доходов в консолидированный бюджет муниципального образования "_</t>
    </r>
    <r>
      <rPr>
        <u val="single"/>
        <sz val="14"/>
        <rFont val="Arial"/>
        <family val="2"/>
      </rPr>
      <t>Радищевский</t>
    </r>
    <r>
      <rPr>
        <sz val="14"/>
        <rFont val="Arial"/>
        <family val="2"/>
      </rPr>
      <t xml:space="preserve">__район" </t>
    </r>
  </si>
  <si>
    <t xml:space="preserve"> - налог, взимаемый в связи с патентной системой налогообложения</t>
  </si>
  <si>
    <t xml:space="preserve"> - акцизы на нефтепродукты</t>
  </si>
  <si>
    <t xml:space="preserve"> - УСНО</t>
  </si>
  <si>
    <t>УСНО</t>
  </si>
  <si>
    <t xml:space="preserve"> - УСНО </t>
  </si>
  <si>
    <t xml:space="preserve"> план на май  2016 года</t>
  </si>
  <si>
    <t xml:space="preserve">факт за май         2016 года </t>
  </si>
  <si>
    <t>за  май    2016 года</t>
  </si>
  <si>
    <t>за  май 2015-2016 года</t>
  </si>
  <si>
    <t>факт на май  2015 года</t>
  </si>
  <si>
    <t>факт за май           2016 года</t>
  </si>
  <si>
    <t>за  май  2016 года</t>
  </si>
  <si>
    <t>факт за май         2016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</si>
</sst>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ck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172" fontId="1" fillId="0" borderId="13" xfId="0" applyNumberFormat="1" applyFont="1" applyBorder="1" applyAlignment="1">
      <alignment horizontal="center"/>
    </xf>
    <xf numFmtId="172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wrapText="1"/>
    </xf>
    <xf numFmtId="172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172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172" fontId="1" fillId="0" borderId="12" xfId="0" applyNumberFormat="1" applyFont="1" applyBorder="1" applyAlignment="1">
      <alignment horizontal="center"/>
    </xf>
    <xf numFmtId="172" fontId="1" fillId="0" borderId="20" xfId="0" applyNumberFormat="1" applyFont="1" applyBorder="1" applyAlignment="1">
      <alignment horizontal="center"/>
    </xf>
    <xf numFmtId="172" fontId="1" fillId="0" borderId="21" xfId="0" applyNumberFormat="1" applyFont="1" applyBorder="1" applyAlignment="1">
      <alignment horizontal="center"/>
    </xf>
    <xf numFmtId="172" fontId="1" fillId="0" borderId="22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3" fillId="0" borderId="26" xfId="0" applyFont="1" applyBorder="1" applyAlignment="1">
      <alignment horizontal="left"/>
    </xf>
    <xf numFmtId="0" fontId="3" fillId="0" borderId="26" xfId="0" applyFont="1" applyBorder="1" applyAlignment="1">
      <alignment horizontal="left" wrapText="1"/>
    </xf>
    <xf numFmtId="49" fontId="3" fillId="0" borderId="26" xfId="0" applyNumberFormat="1" applyFont="1" applyBorder="1" applyAlignment="1">
      <alignment horizontal="left" wrapText="1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wrapText="1"/>
    </xf>
    <xf numFmtId="49" fontId="4" fillId="0" borderId="26" xfId="0" applyNumberFormat="1" applyFont="1" applyBorder="1" applyAlignment="1">
      <alignment horizontal="left" wrapText="1"/>
    </xf>
    <xf numFmtId="172" fontId="1" fillId="0" borderId="29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0" fontId="1" fillId="0" borderId="20" xfId="0" applyFont="1" applyBorder="1" applyAlignment="1">
      <alignment wrapText="1"/>
    </xf>
    <xf numFmtId="172" fontId="1" fillId="0" borderId="3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left" wrapText="1"/>
    </xf>
    <xf numFmtId="0" fontId="2" fillId="0" borderId="11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11" xfId="0" applyFont="1" applyBorder="1" applyAlignment="1">
      <alignment/>
    </xf>
    <xf numFmtId="172" fontId="1" fillId="0" borderId="12" xfId="0" applyNumberFormat="1" applyFont="1" applyBorder="1" applyAlignment="1">
      <alignment horizontal="center"/>
    </xf>
    <xf numFmtId="172" fontId="1" fillId="0" borderId="21" xfId="0" applyNumberFormat="1" applyFont="1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172" fontId="1" fillId="0" borderId="13" xfId="0" applyNumberFormat="1" applyFont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3" xfId="0" applyFont="1" applyBorder="1" applyAlignment="1">
      <alignment/>
    </xf>
    <xf numFmtId="172" fontId="1" fillId="0" borderId="13" xfId="0" applyNumberFormat="1" applyFont="1" applyBorder="1" applyAlignment="1">
      <alignment/>
    </xf>
    <xf numFmtId="0" fontId="1" fillId="0" borderId="32" xfId="0" applyFont="1" applyBorder="1" applyAlignment="1">
      <alignment/>
    </xf>
    <xf numFmtId="0" fontId="1" fillId="0" borderId="26" xfId="0" applyFont="1" applyBorder="1" applyAlignment="1">
      <alignment horizontal="left" wrapText="1"/>
    </xf>
    <xf numFmtId="172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wrapText="1"/>
    </xf>
    <xf numFmtId="0" fontId="0" fillId="0" borderId="40" xfId="0" applyFont="1" applyBorder="1" applyAlignment="1">
      <alignment horizontal="center" wrapText="1"/>
    </xf>
    <xf numFmtId="0" fontId="0" fillId="0" borderId="41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0" fillId="0" borderId="43" xfId="0" applyFont="1" applyBorder="1" applyAlignment="1">
      <alignment horizontal="center" wrapText="1"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20">
      <selection activeCell="C29" sqref="C29"/>
    </sheetView>
  </sheetViews>
  <sheetFormatPr defaultColWidth="9.140625" defaultRowHeight="12.75"/>
  <cols>
    <col min="1" max="1" width="51.8515625" style="0" customWidth="1"/>
    <col min="2" max="3" width="14.421875" style="0" customWidth="1"/>
    <col min="4" max="4" width="12.140625" style="0" customWidth="1"/>
    <col min="5" max="5" width="13.28125" style="0" customWidth="1"/>
  </cols>
  <sheetData>
    <row r="1" spans="4:5" ht="17.25" customHeight="1">
      <c r="D1" s="64" t="s">
        <v>27</v>
      </c>
      <c r="E1" s="64"/>
    </row>
    <row r="2" ht="15.75" customHeight="1"/>
    <row r="3" spans="1:5" ht="17.25" customHeight="1">
      <c r="A3" s="64" t="s">
        <v>5</v>
      </c>
      <c r="B3" s="64"/>
      <c r="C3" s="64"/>
      <c r="D3" s="64"/>
      <c r="E3" s="64"/>
    </row>
    <row r="4" spans="1:6" ht="39.75" customHeight="1">
      <c r="A4" s="64" t="s">
        <v>29</v>
      </c>
      <c r="B4" s="64"/>
      <c r="C4" s="64"/>
      <c r="D4" s="64"/>
      <c r="E4" s="64"/>
      <c r="F4" s="8"/>
    </row>
    <row r="5" spans="1:5" ht="17.25" customHeight="1">
      <c r="A5" s="64" t="s">
        <v>46</v>
      </c>
      <c r="B5" s="64"/>
      <c r="C5" s="64"/>
      <c r="D5" s="64"/>
      <c r="E5" s="64"/>
    </row>
    <row r="6" spans="1:5" ht="15.75" customHeight="1">
      <c r="A6" s="1"/>
      <c r="B6" s="1"/>
      <c r="C6" s="1"/>
      <c r="D6" s="1"/>
      <c r="E6" s="1"/>
    </row>
    <row r="7" spans="1:5" ht="15.75" customHeight="1" thickBot="1">
      <c r="A7" s="2"/>
      <c r="B7" s="2"/>
      <c r="C7" s="2"/>
      <c r="D7" s="65" t="s">
        <v>4</v>
      </c>
      <c r="E7" s="65"/>
    </row>
    <row r="8" spans="1:5" ht="85.5" customHeight="1" thickBot="1">
      <c r="A8" s="15" t="s">
        <v>0</v>
      </c>
      <c r="B8" s="16" t="s">
        <v>47</v>
      </c>
      <c r="C8" s="16" t="s">
        <v>48</v>
      </c>
      <c r="D8" s="16" t="s">
        <v>11</v>
      </c>
      <c r="E8" s="17" t="s">
        <v>28</v>
      </c>
    </row>
    <row r="9" spans="1:5" ht="39" customHeight="1">
      <c r="A9" s="13" t="s">
        <v>9</v>
      </c>
      <c r="B9" s="29">
        <f>B10+B21</f>
        <v>3130.6000000000004</v>
      </c>
      <c r="C9" s="29">
        <f>C10+C21</f>
        <v>3074.7</v>
      </c>
      <c r="D9" s="29">
        <f aca="true" t="shared" si="0" ref="D9:D28">C9-B9</f>
        <v>-55.900000000000546</v>
      </c>
      <c r="E9" s="30">
        <f>C9/B9*100</f>
        <v>98.21439979556634</v>
      </c>
    </row>
    <row r="10" spans="1:5" ht="17.25" customHeight="1">
      <c r="A10" s="46" t="s">
        <v>17</v>
      </c>
      <c r="B10" s="9">
        <f>SUM(B11:B20)</f>
        <v>1962.7</v>
      </c>
      <c r="C10" s="9">
        <f>SUM(C11:C20)</f>
        <v>2161.5</v>
      </c>
      <c r="D10" s="9">
        <f t="shared" si="0"/>
        <v>198.79999999999995</v>
      </c>
      <c r="E10" s="14">
        <f>C10/B10*100</f>
        <v>110.12890406073265</v>
      </c>
    </row>
    <row r="11" spans="1:5" ht="17.25" customHeight="1">
      <c r="A11" s="6" t="s">
        <v>6</v>
      </c>
      <c r="B11" s="47">
        <v>1084.4</v>
      </c>
      <c r="C11" s="47">
        <v>1165.2</v>
      </c>
      <c r="D11" s="9">
        <f aca="true" t="shared" si="1" ref="D11:D19">C11-B11</f>
        <v>80.79999999999995</v>
      </c>
      <c r="E11" s="14">
        <f aca="true" t="shared" si="2" ref="E11:E19">C11/B11*100</f>
        <v>107.45112504610846</v>
      </c>
    </row>
    <row r="12" spans="1:5" ht="17.25" customHeight="1">
      <c r="A12" s="6" t="s">
        <v>39</v>
      </c>
      <c r="B12" s="47">
        <v>500.5</v>
      </c>
      <c r="C12" s="47">
        <v>659.9</v>
      </c>
      <c r="D12" s="9">
        <f t="shared" si="0"/>
        <v>159.39999999999998</v>
      </c>
      <c r="E12" s="14">
        <f t="shared" si="2"/>
        <v>131.84815184815184</v>
      </c>
    </row>
    <row r="13" spans="1:5" ht="17.25" customHeight="1">
      <c r="A13" s="6" t="s">
        <v>41</v>
      </c>
      <c r="B13" s="47"/>
      <c r="C13" s="47">
        <v>64.8</v>
      </c>
      <c r="D13" s="9">
        <f t="shared" si="0"/>
        <v>64.8</v>
      </c>
      <c r="E13" s="14"/>
    </row>
    <row r="14" spans="1:5" ht="38.25" customHeight="1">
      <c r="A14" s="7" t="s">
        <v>7</v>
      </c>
      <c r="B14" s="47">
        <v>282.8</v>
      </c>
      <c r="C14" s="47">
        <v>76.9</v>
      </c>
      <c r="D14" s="9">
        <f t="shared" si="1"/>
        <v>-205.9</v>
      </c>
      <c r="E14" s="14">
        <f t="shared" si="2"/>
        <v>27.192362093352195</v>
      </c>
    </row>
    <row r="15" spans="1:5" ht="20.25" customHeight="1">
      <c r="A15" s="7" t="s">
        <v>12</v>
      </c>
      <c r="B15" s="47">
        <v>2.6</v>
      </c>
      <c r="C15" s="47">
        <v>78.5</v>
      </c>
      <c r="D15" s="9">
        <f t="shared" si="1"/>
        <v>75.9</v>
      </c>
      <c r="E15" s="14">
        <f t="shared" si="2"/>
        <v>3019.230769230769</v>
      </c>
    </row>
    <row r="16" spans="1:5" ht="36.75" customHeight="1">
      <c r="A16" s="62" t="s">
        <v>38</v>
      </c>
      <c r="B16" s="47"/>
      <c r="C16" s="47"/>
      <c r="D16" s="9"/>
      <c r="E16" s="14"/>
    </row>
    <row r="17" spans="1:5" ht="17.25" customHeight="1">
      <c r="A17" s="6" t="s">
        <v>10</v>
      </c>
      <c r="B17" s="47">
        <v>8.3</v>
      </c>
      <c r="C17" s="47">
        <v>6.3</v>
      </c>
      <c r="D17" s="9">
        <f t="shared" si="1"/>
        <v>-2.000000000000001</v>
      </c>
      <c r="E17" s="14">
        <f t="shared" si="2"/>
        <v>75.90361445783131</v>
      </c>
    </row>
    <row r="18" spans="1:5" ht="17.25" customHeight="1">
      <c r="A18" s="6" t="s">
        <v>26</v>
      </c>
      <c r="B18" s="47">
        <v>40.4</v>
      </c>
      <c r="C18" s="47">
        <v>61.6</v>
      </c>
      <c r="D18" s="9">
        <f t="shared" si="1"/>
        <v>21.200000000000003</v>
      </c>
      <c r="E18" s="14">
        <f t="shared" si="2"/>
        <v>152.4752475247525</v>
      </c>
    </row>
    <row r="19" spans="1:5" ht="17.25" customHeight="1">
      <c r="A19" s="7" t="s">
        <v>8</v>
      </c>
      <c r="B19" s="47">
        <v>43.7</v>
      </c>
      <c r="C19" s="47">
        <v>48.3</v>
      </c>
      <c r="D19" s="9">
        <f t="shared" si="1"/>
        <v>4.599999999999994</v>
      </c>
      <c r="E19" s="14">
        <f t="shared" si="2"/>
        <v>110.52631578947367</v>
      </c>
    </row>
    <row r="20" spans="1:5" ht="17.25" customHeight="1">
      <c r="A20" s="18" t="s">
        <v>14</v>
      </c>
      <c r="B20" s="47"/>
      <c r="C20" s="47"/>
      <c r="D20" s="9"/>
      <c r="E20" s="14"/>
    </row>
    <row r="21" spans="1:5" ht="17.25" customHeight="1">
      <c r="A21" s="45" t="s">
        <v>18</v>
      </c>
      <c r="B21" s="9">
        <f>SUM(B22:B28)</f>
        <v>1167.9</v>
      </c>
      <c r="C21" s="9">
        <f>SUM(C22:C28)</f>
        <v>913.2</v>
      </c>
      <c r="D21" s="9">
        <f t="shared" si="0"/>
        <v>-254.70000000000005</v>
      </c>
      <c r="E21" s="14">
        <f>C21/B21*100</f>
        <v>78.19162599537631</v>
      </c>
    </row>
    <row r="22" spans="1:5" ht="56.25" customHeight="1">
      <c r="A22" s="7" t="s">
        <v>20</v>
      </c>
      <c r="B22" s="9">
        <v>99.6</v>
      </c>
      <c r="C22" s="9">
        <v>203.1</v>
      </c>
      <c r="D22" s="9">
        <f t="shared" si="0"/>
        <v>103.5</v>
      </c>
      <c r="E22" s="14">
        <f>C22/B22*100</f>
        <v>203.91566265060243</v>
      </c>
    </row>
    <row r="23" spans="1:5" ht="31.5" customHeight="1">
      <c r="A23" s="7" t="s">
        <v>13</v>
      </c>
      <c r="B23" s="11">
        <v>3.9</v>
      </c>
      <c r="C23" s="11">
        <v>0.9</v>
      </c>
      <c r="D23" s="9">
        <f t="shared" si="0"/>
        <v>-3</v>
      </c>
      <c r="E23" s="14">
        <f>C23/B23*100</f>
        <v>23.076923076923077</v>
      </c>
    </row>
    <row r="24" spans="1:5" ht="36.75" customHeight="1">
      <c r="A24" s="7" t="s">
        <v>21</v>
      </c>
      <c r="B24" s="11">
        <v>523.3</v>
      </c>
      <c r="C24" s="11">
        <v>613.7</v>
      </c>
      <c r="D24" s="9">
        <f t="shared" si="0"/>
        <v>90.40000000000009</v>
      </c>
      <c r="E24" s="14">
        <f>C24/B24*100</f>
        <v>117.27498566787695</v>
      </c>
    </row>
    <row r="25" spans="1:5" ht="36" customHeight="1">
      <c r="A25" s="7" t="s">
        <v>22</v>
      </c>
      <c r="B25" s="11">
        <v>509.6</v>
      </c>
      <c r="C25" s="11">
        <v>61.5</v>
      </c>
      <c r="D25" s="9">
        <f t="shared" si="0"/>
        <v>-448.1</v>
      </c>
      <c r="E25" s="14">
        <f>C25/B25*100</f>
        <v>12.06828885400314</v>
      </c>
    </row>
    <row r="26" spans="1:5" ht="27.75" customHeight="1">
      <c r="A26" s="7" t="s">
        <v>23</v>
      </c>
      <c r="B26" s="11"/>
      <c r="C26" s="11"/>
      <c r="D26" s="9">
        <f t="shared" si="0"/>
        <v>0</v>
      </c>
      <c r="E26" s="14"/>
    </row>
    <row r="27" spans="1:5" ht="36" customHeight="1">
      <c r="A27" s="7" t="s">
        <v>24</v>
      </c>
      <c r="B27" s="11">
        <v>24.9</v>
      </c>
      <c r="C27" s="11">
        <v>20.6</v>
      </c>
      <c r="D27" s="9">
        <f t="shared" si="0"/>
        <v>-4.299999999999997</v>
      </c>
      <c r="E27" s="14">
        <f>C27/B27*100</f>
        <v>82.73092369477912</v>
      </c>
    </row>
    <row r="28" spans="1:5" ht="18" customHeight="1">
      <c r="A28" s="7" t="s">
        <v>25</v>
      </c>
      <c r="B28" s="11">
        <v>6.6</v>
      </c>
      <c r="C28" s="11">
        <v>13.4</v>
      </c>
      <c r="D28" s="9">
        <f t="shared" si="0"/>
        <v>6.800000000000001</v>
      </c>
      <c r="E28" s="14">
        <f>C28/B28*100</f>
        <v>203.03030303030303</v>
      </c>
    </row>
    <row r="29" spans="1:5" ht="15.75" customHeight="1">
      <c r="A29" s="6"/>
      <c r="B29" s="11"/>
      <c r="C29" s="11"/>
      <c r="D29" s="9"/>
      <c r="E29" s="14"/>
    </row>
    <row r="30" spans="1:5" ht="15.75" customHeight="1">
      <c r="A30" s="4"/>
      <c r="B30" s="11"/>
      <c r="C30" s="11"/>
      <c r="D30" s="9"/>
      <c r="E30" s="3"/>
    </row>
    <row r="31" spans="1:5" ht="24" customHeight="1" thickBot="1">
      <c r="A31" s="5" t="s">
        <v>3</v>
      </c>
      <c r="B31" s="10">
        <f>B10+B21</f>
        <v>3130.6000000000004</v>
      </c>
      <c r="C31" s="10">
        <f>C10+C21</f>
        <v>3074.7</v>
      </c>
      <c r="D31" s="10">
        <f>C31-B31</f>
        <v>-55.900000000000546</v>
      </c>
      <c r="E31" s="44">
        <f>C31/B31*100</f>
        <v>98.21439979556634</v>
      </c>
    </row>
    <row r="42" ht="12.75">
      <c r="E42" s="12"/>
    </row>
  </sheetData>
  <sheetProtection/>
  <mergeCells count="5">
    <mergeCell ref="D1:E1"/>
    <mergeCell ref="A3:E3"/>
    <mergeCell ref="D7:E7"/>
    <mergeCell ref="A5:E5"/>
    <mergeCell ref="A4:E4"/>
  </mergeCells>
  <printOptions/>
  <pageMargins left="0.1968503937007874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V44"/>
  <sheetViews>
    <sheetView view="pageBreakPreview" zoomScaleSheetLayoutView="100" zoomScalePageLayoutView="0" workbookViewId="0" topLeftCell="G19">
      <selection activeCell="U21" sqref="U21"/>
    </sheetView>
  </sheetViews>
  <sheetFormatPr defaultColWidth="9.140625" defaultRowHeight="12.75"/>
  <cols>
    <col min="1" max="1" width="43.7109375" style="0" customWidth="1"/>
    <col min="2" max="2" width="12.57421875" style="0" customWidth="1"/>
    <col min="3" max="3" width="12.00390625" style="0" customWidth="1"/>
    <col min="4" max="4" width="11.7109375" style="0" customWidth="1"/>
    <col min="5" max="5" width="11.140625" style="0" customWidth="1"/>
    <col min="6" max="6" width="10.8515625" style="0" customWidth="1"/>
    <col min="7" max="7" width="9.7109375" style="0" customWidth="1"/>
    <col min="16" max="16" width="10.140625" style="0" customWidth="1"/>
    <col min="19" max="19" width="10.7109375" style="0" customWidth="1"/>
    <col min="20" max="20" width="7.57421875" style="0" customWidth="1"/>
    <col min="22" max="22" width="10.7109375" style="0" customWidth="1"/>
  </cols>
  <sheetData>
    <row r="1" ht="17.25" customHeight="1"/>
    <row r="2" ht="15.75" customHeight="1"/>
    <row r="3" spans="1:22" ht="17.25" customHeight="1">
      <c r="A3" s="64" t="s">
        <v>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1:22" ht="39.75" customHeight="1">
      <c r="A4" s="64" t="s">
        <v>36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</row>
    <row r="5" spans="1:22" ht="17.25" customHeight="1">
      <c r="A5" s="64" t="s">
        <v>45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3" ht="17.25" customHeight="1">
      <c r="A6" s="19"/>
      <c r="B6" s="19"/>
      <c r="C6" s="19"/>
    </row>
    <row r="7" spans="1:22" ht="17.25" customHeight="1" thickBot="1">
      <c r="A7" s="19"/>
      <c r="B7" s="19"/>
      <c r="C7" s="19"/>
      <c r="D7" s="19"/>
      <c r="E7" s="20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</row>
    <row r="8" spans="1:22" ht="15.75" customHeight="1" thickBot="1">
      <c r="A8" s="69" t="s">
        <v>0</v>
      </c>
      <c r="B8" s="72" t="s">
        <v>15</v>
      </c>
      <c r="C8" s="73"/>
      <c r="D8" s="73"/>
      <c r="E8" s="77" t="s">
        <v>2</v>
      </c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</row>
    <row r="9" spans="1:22" ht="37.5" customHeight="1" thickBot="1">
      <c r="A9" s="70"/>
      <c r="B9" s="74"/>
      <c r="C9" s="75"/>
      <c r="D9" s="76"/>
      <c r="E9" s="67" t="s">
        <v>30</v>
      </c>
      <c r="F9" s="67"/>
      <c r="G9" s="68"/>
      <c r="H9" s="66" t="s">
        <v>31</v>
      </c>
      <c r="I9" s="67"/>
      <c r="J9" s="68"/>
      <c r="K9" s="66" t="s">
        <v>32</v>
      </c>
      <c r="L9" s="67"/>
      <c r="M9" s="68"/>
      <c r="N9" s="66" t="s">
        <v>33</v>
      </c>
      <c r="O9" s="67"/>
      <c r="P9" s="68"/>
      <c r="Q9" s="66" t="s">
        <v>34</v>
      </c>
      <c r="R9" s="67"/>
      <c r="S9" s="68"/>
      <c r="T9" s="66" t="s">
        <v>35</v>
      </c>
      <c r="U9" s="67"/>
      <c r="V9" s="68"/>
    </row>
    <row r="10" spans="1:22" ht="72" customHeight="1" thickBot="1">
      <c r="A10" s="71"/>
      <c r="B10" s="31" t="s">
        <v>43</v>
      </c>
      <c r="C10" s="32" t="s">
        <v>44</v>
      </c>
      <c r="D10" s="33" t="s">
        <v>1</v>
      </c>
      <c r="E10" s="31" t="s">
        <v>43</v>
      </c>
      <c r="F10" s="32" t="s">
        <v>44</v>
      </c>
      <c r="G10" s="33" t="s">
        <v>1</v>
      </c>
      <c r="H10" s="31" t="s">
        <v>43</v>
      </c>
      <c r="I10" s="32" t="s">
        <v>44</v>
      </c>
      <c r="J10" s="33" t="s">
        <v>1</v>
      </c>
      <c r="K10" s="31" t="s">
        <v>43</v>
      </c>
      <c r="L10" s="32" t="s">
        <v>44</v>
      </c>
      <c r="M10" s="33" t="s">
        <v>1</v>
      </c>
      <c r="N10" s="31" t="s">
        <v>43</v>
      </c>
      <c r="O10" s="32" t="s">
        <v>44</v>
      </c>
      <c r="P10" s="33" t="s">
        <v>1</v>
      </c>
      <c r="Q10" s="31" t="s">
        <v>43</v>
      </c>
      <c r="R10" s="32" t="s">
        <v>44</v>
      </c>
      <c r="S10" s="33" t="s">
        <v>1</v>
      </c>
      <c r="T10" s="31" t="s">
        <v>43</v>
      </c>
      <c r="U10" s="32" t="s">
        <v>44</v>
      </c>
      <c r="V10" s="33" t="s">
        <v>1</v>
      </c>
    </row>
    <row r="11" spans="1:22" ht="39" customHeight="1" thickBot="1">
      <c r="A11" s="39" t="s">
        <v>9</v>
      </c>
      <c r="B11" s="28">
        <f>SUM(B12+B23)</f>
        <v>3123.5</v>
      </c>
      <c r="C11" s="29">
        <f>C12+C23</f>
        <v>3074.7</v>
      </c>
      <c r="D11" s="41">
        <f>C11/B11*100</f>
        <v>98.43765007203457</v>
      </c>
      <c r="E11" s="29">
        <f>E12+E23</f>
        <v>2254.7</v>
      </c>
      <c r="F11" s="29">
        <f>F12+F23</f>
        <v>2182.5</v>
      </c>
      <c r="G11" s="41">
        <f aca="true" t="shared" si="0" ref="G11:G17">F11/E11*100</f>
        <v>96.79780015079612</v>
      </c>
      <c r="H11" s="29">
        <f>H12+H23</f>
        <v>676</v>
      </c>
      <c r="I11" s="29">
        <f>I12+I23</f>
        <v>503.99999999999994</v>
      </c>
      <c r="J11" s="41">
        <f>I11/H11*100</f>
        <v>74.55621301775147</v>
      </c>
      <c r="K11" s="29">
        <f>K12+K23</f>
        <v>70.5</v>
      </c>
      <c r="L11" s="29">
        <f>L12+L23</f>
        <v>71.6</v>
      </c>
      <c r="M11" s="41">
        <f>L11/K11*100</f>
        <v>101.56028368794325</v>
      </c>
      <c r="N11" s="29">
        <f>N12+N23</f>
        <v>26.5</v>
      </c>
      <c r="O11" s="29">
        <f>O12+O23</f>
        <v>41.1</v>
      </c>
      <c r="P11" s="41">
        <f>O11/N11*100</f>
        <v>155.0943396226415</v>
      </c>
      <c r="Q11" s="29">
        <f>Q12+Q23</f>
        <v>61.4</v>
      </c>
      <c r="R11" s="54">
        <f>R12+R23</f>
        <v>88.1</v>
      </c>
      <c r="S11" s="41">
        <f>R11/Q11*100</f>
        <v>143.48534201954396</v>
      </c>
      <c r="T11" s="29">
        <f>T12+T23</f>
        <v>34.4</v>
      </c>
      <c r="U11" s="54">
        <f>U12+U23</f>
        <v>187.39999999999998</v>
      </c>
      <c r="V11" s="41">
        <f>U11/T11*100</f>
        <v>544.767441860465</v>
      </c>
    </row>
    <row r="12" spans="1:22" ht="22.5" customHeight="1" thickBot="1">
      <c r="A12" s="39" t="s">
        <v>17</v>
      </c>
      <c r="B12" s="9">
        <f>SUM(B13:B22)</f>
        <v>2240.1</v>
      </c>
      <c r="C12" s="9">
        <f>SUM(C13:C22)</f>
        <v>2161.5</v>
      </c>
      <c r="D12" s="41">
        <f aca="true" t="shared" si="1" ref="D12:D33">C12/B12*100</f>
        <v>96.49122807017544</v>
      </c>
      <c r="E12" s="9">
        <f>SUM(E13:E22)</f>
        <v>1420.3</v>
      </c>
      <c r="F12" s="9">
        <f>SUM(F13:F22)</f>
        <v>1500.6</v>
      </c>
      <c r="G12" s="41">
        <f t="shared" si="0"/>
        <v>105.65373512638175</v>
      </c>
      <c r="H12" s="9">
        <f>SUM(H13:H22)</f>
        <v>642.6</v>
      </c>
      <c r="I12" s="9">
        <f>SUM(I13:I22)</f>
        <v>473.59999999999997</v>
      </c>
      <c r="J12" s="41">
        <f>I12/H12*100</f>
        <v>73.70059134765017</v>
      </c>
      <c r="K12" s="9">
        <f>SUM(K13:K22)</f>
        <v>67.2</v>
      </c>
      <c r="L12" s="9">
        <f>SUM(L13:L22)</f>
        <v>59.4</v>
      </c>
      <c r="M12" s="41">
        <f>L12/K12*100</f>
        <v>88.39285714285714</v>
      </c>
      <c r="N12" s="9">
        <f>SUM(N13:N22)</f>
        <v>17</v>
      </c>
      <c r="O12" s="9">
        <f>SUM(O13:O22)</f>
        <v>30.2</v>
      </c>
      <c r="P12" s="41">
        <f>O12/N12*100</f>
        <v>177.6470588235294</v>
      </c>
      <c r="Q12" s="9">
        <f>SUM(Q13:Q22)</f>
        <v>60</v>
      </c>
      <c r="R12" s="56">
        <f>SUM(R13:R22)</f>
        <v>44.5</v>
      </c>
      <c r="S12" s="41">
        <f>R12/Q12*100</f>
        <v>74.16666666666667</v>
      </c>
      <c r="T12" s="9">
        <f>SUM(T13:T22)</f>
        <v>33</v>
      </c>
      <c r="U12" s="56">
        <f>SUM(U13:U22)</f>
        <v>53.2</v>
      </c>
      <c r="V12" s="41">
        <f>U12/T12*100</f>
        <v>161.21212121212122</v>
      </c>
    </row>
    <row r="13" spans="1:22" ht="17.25" customHeight="1" thickBot="1">
      <c r="A13" s="35" t="s">
        <v>6</v>
      </c>
      <c r="B13" s="25">
        <f aca="true" t="shared" si="2" ref="B13:C15">E13+H13+K13+N13+Q13+T13</f>
        <v>1330</v>
      </c>
      <c r="C13" s="60">
        <f t="shared" si="2"/>
        <v>1165.2</v>
      </c>
      <c r="D13" s="41">
        <f t="shared" si="1"/>
        <v>87.60902255639098</v>
      </c>
      <c r="E13" s="25">
        <v>817</v>
      </c>
      <c r="F13" s="47">
        <v>731.6</v>
      </c>
      <c r="G13" s="41">
        <f t="shared" si="0"/>
        <v>89.54712362301102</v>
      </c>
      <c r="H13" s="61">
        <v>380</v>
      </c>
      <c r="I13" s="50">
        <v>301.2</v>
      </c>
      <c r="J13" s="41">
        <f>I13/H13*100</f>
        <v>79.26315789473684</v>
      </c>
      <c r="K13" s="26">
        <v>36</v>
      </c>
      <c r="L13" s="50">
        <v>26.7</v>
      </c>
      <c r="M13" s="41">
        <f>L13/K13*100</f>
        <v>74.16666666666667</v>
      </c>
      <c r="N13" s="26">
        <v>17</v>
      </c>
      <c r="O13" s="50">
        <v>29.4</v>
      </c>
      <c r="P13" s="41">
        <f>O13/N13*100</f>
        <v>172.94117647058823</v>
      </c>
      <c r="Q13" s="57">
        <v>50</v>
      </c>
      <c r="R13" s="58">
        <v>37.8</v>
      </c>
      <c r="S13" s="41">
        <f>R13/Q13*100</f>
        <v>75.6</v>
      </c>
      <c r="T13" s="57">
        <v>30</v>
      </c>
      <c r="U13" s="58">
        <v>38.5</v>
      </c>
      <c r="V13" s="41">
        <f>U13/T13*100</f>
        <v>128.33333333333334</v>
      </c>
    </row>
    <row r="14" spans="1:22" ht="17.25" customHeight="1" thickBot="1">
      <c r="A14" s="35" t="s">
        <v>39</v>
      </c>
      <c r="B14" s="25">
        <f t="shared" si="2"/>
        <v>382.1</v>
      </c>
      <c r="C14" s="60">
        <f t="shared" si="2"/>
        <v>659.9</v>
      </c>
      <c r="D14" s="41">
        <f t="shared" si="1"/>
        <v>172.70348076419785</v>
      </c>
      <c r="E14" s="25">
        <v>311.5</v>
      </c>
      <c r="F14" s="47">
        <v>537.9</v>
      </c>
      <c r="G14" s="41">
        <f t="shared" si="0"/>
        <v>172.68057784911716</v>
      </c>
      <c r="H14" s="61">
        <v>70.6</v>
      </c>
      <c r="I14" s="50">
        <v>122</v>
      </c>
      <c r="J14" s="41">
        <f>I14/H14*100</f>
        <v>172.8045325779037</v>
      </c>
      <c r="K14" s="26"/>
      <c r="L14" s="50"/>
      <c r="M14" s="41"/>
      <c r="N14" s="26"/>
      <c r="O14" s="50"/>
      <c r="P14" s="41"/>
      <c r="Q14" s="57"/>
      <c r="R14" s="58"/>
      <c r="S14" s="41"/>
      <c r="T14" s="57"/>
      <c r="U14" s="58"/>
      <c r="V14" s="41"/>
    </row>
    <row r="15" spans="1:22" ht="17.25" customHeight="1" thickBot="1">
      <c r="A15" s="35" t="s">
        <v>40</v>
      </c>
      <c r="B15" s="25">
        <f t="shared" si="2"/>
        <v>64</v>
      </c>
      <c r="C15" s="60">
        <f t="shared" si="2"/>
        <v>64.8</v>
      </c>
      <c r="D15" s="41">
        <f t="shared" si="1"/>
        <v>101.25</v>
      </c>
      <c r="E15" s="25">
        <v>64</v>
      </c>
      <c r="F15" s="47">
        <v>64.8</v>
      </c>
      <c r="G15" s="41">
        <f t="shared" si="0"/>
        <v>101.25</v>
      </c>
      <c r="H15" s="61"/>
      <c r="I15" s="50"/>
      <c r="J15" s="41"/>
      <c r="K15" s="26"/>
      <c r="L15" s="50"/>
      <c r="M15" s="41"/>
      <c r="N15" s="26"/>
      <c r="O15" s="50"/>
      <c r="P15" s="41"/>
      <c r="Q15" s="57"/>
      <c r="R15" s="58"/>
      <c r="S15" s="41"/>
      <c r="T15" s="57"/>
      <c r="U15" s="58"/>
      <c r="V15" s="41"/>
    </row>
    <row r="16" spans="1:22" ht="33" customHeight="1" thickBot="1">
      <c r="A16" s="36" t="s">
        <v>7</v>
      </c>
      <c r="B16" s="25">
        <f aca="true" t="shared" si="3" ref="B16:C22">E16+H16+K16+N16+Q16+T16</f>
        <v>165</v>
      </c>
      <c r="C16" s="60">
        <f t="shared" si="3"/>
        <v>76.9</v>
      </c>
      <c r="D16" s="41">
        <f t="shared" si="1"/>
        <v>46.60606060606061</v>
      </c>
      <c r="E16" s="25">
        <v>165</v>
      </c>
      <c r="F16" s="47">
        <v>76.9</v>
      </c>
      <c r="G16" s="41">
        <f t="shared" si="0"/>
        <v>46.60606060606061</v>
      </c>
      <c r="H16" s="61"/>
      <c r="I16" s="50"/>
      <c r="J16" s="41"/>
      <c r="K16" s="26"/>
      <c r="L16" s="50"/>
      <c r="M16" s="41"/>
      <c r="N16" s="26"/>
      <c r="O16" s="50"/>
      <c r="P16" s="41"/>
      <c r="Q16" s="57"/>
      <c r="R16" s="58"/>
      <c r="S16" s="41"/>
      <c r="T16" s="57"/>
      <c r="U16" s="58"/>
      <c r="V16" s="41"/>
    </row>
    <row r="17" spans="1:22" ht="20.25" customHeight="1" thickBot="1">
      <c r="A17" s="36" t="s">
        <v>12</v>
      </c>
      <c r="B17" s="25">
        <f t="shared" si="3"/>
        <v>34</v>
      </c>
      <c r="C17" s="60">
        <f t="shared" si="3"/>
        <v>78.50000000000001</v>
      </c>
      <c r="D17" s="41">
        <f t="shared" si="1"/>
        <v>230.8823529411765</v>
      </c>
      <c r="E17" s="25">
        <v>19.8</v>
      </c>
      <c r="F17" s="47">
        <v>41.1</v>
      </c>
      <c r="G17" s="63">
        <f t="shared" si="0"/>
        <v>207.57575757575756</v>
      </c>
      <c r="H17" s="49">
        <v>10</v>
      </c>
      <c r="I17" s="50">
        <v>34.7</v>
      </c>
      <c r="J17" s="63">
        <f>I17/H17*100</f>
        <v>347</v>
      </c>
      <c r="K17" s="26">
        <v>4.2</v>
      </c>
      <c r="L17" s="50"/>
      <c r="M17" s="41"/>
      <c r="N17" s="26"/>
      <c r="O17" s="50"/>
      <c r="P17" s="41"/>
      <c r="Q17" s="57"/>
      <c r="R17" s="58">
        <v>2.7</v>
      </c>
      <c r="S17" s="41"/>
      <c r="T17" s="57"/>
      <c r="U17" s="58"/>
      <c r="V17" s="41"/>
    </row>
    <row r="18" spans="1:22" ht="30.75" customHeight="1" thickBot="1">
      <c r="A18" s="36" t="s">
        <v>38</v>
      </c>
      <c r="B18" s="25">
        <f t="shared" si="3"/>
        <v>0</v>
      </c>
      <c r="C18" s="60">
        <f t="shared" si="3"/>
        <v>0</v>
      </c>
      <c r="D18" s="41"/>
      <c r="E18" s="25"/>
      <c r="F18" s="47"/>
      <c r="G18" s="48"/>
      <c r="H18" s="49"/>
      <c r="I18" s="50"/>
      <c r="J18" s="41"/>
      <c r="K18" s="26"/>
      <c r="L18" s="50"/>
      <c r="M18" s="41"/>
      <c r="N18" s="26"/>
      <c r="O18" s="50"/>
      <c r="P18" s="41"/>
      <c r="Q18" s="57"/>
      <c r="R18" s="58"/>
      <c r="S18" s="41"/>
      <c r="T18" s="57"/>
      <c r="U18" s="58"/>
      <c r="V18" s="41"/>
    </row>
    <row r="19" spans="1:22" ht="17.25" customHeight="1" thickBot="1">
      <c r="A19" s="35" t="s">
        <v>10</v>
      </c>
      <c r="B19" s="25">
        <f t="shared" si="3"/>
        <v>27</v>
      </c>
      <c r="C19" s="60">
        <f t="shared" si="3"/>
        <v>6.300000000000001</v>
      </c>
      <c r="D19" s="41">
        <f t="shared" si="1"/>
        <v>23.333333333333336</v>
      </c>
      <c r="E19" s="25"/>
      <c r="F19" s="47"/>
      <c r="G19" s="48"/>
      <c r="H19" s="49">
        <v>27</v>
      </c>
      <c r="I19" s="50">
        <v>2.9</v>
      </c>
      <c r="J19" s="41">
        <f>I19/H19*100</f>
        <v>10.74074074074074</v>
      </c>
      <c r="K19" s="26"/>
      <c r="L19" s="50">
        <v>0.8</v>
      </c>
      <c r="M19" s="41"/>
      <c r="N19" s="26"/>
      <c r="O19" s="50">
        <v>0.5</v>
      </c>
      <c r="P19" s="41"/>
      <c r="Q19" s="57"/>
      <c r="R19" s="58">
        <v>2.1</v>
      </c>
      <c r="S19" s="41"/>
      <c r="T19" s="57"/>
      <c r="U19" s="58"/>
      <c r="V19" s="41"/>
    </row>
    <row r="20" spans="1:22" ht="17.25" customHeight="1" thickBot="1">
      <c r="A20" s="35" t="s">
        <v>19</v>
      </c>
      <c r="B20" s="25">
        <f t="shared" si="3"/>
        <v>195</v>
      </c>
      <c r="C20" s="60">
        <f t="shared" si="3"/>
        <v>61.599999999999994</v>
      </c>
      <c r="D20" s="41">
        <f t="shared" si="1"/>
        <v>31.589743589743584</v>
      </c>
      <c r="E20" s="25"/>
      <c r="F20" s="47"/>
      <c r="G20" s="48"/>
      <c r="H20" s="49">
        <v>155</v>
      </c>
      <c r="I20" s="50">
        <v>12.8</v>
      </c>
      <c r="J20" s="41">
        <f>I20/H20*100</f>
        <v>8.258064516129032</v>
      </c>
      <c r="K20" s="26">
        <v>27</v>
      </c>
      <c r="L20" s="50">
        <v>31.9</v>
      </c>
      <c r="M20" s="41">
        <f>L20/K20*100</f>
        <v>118.14814814814814</v>
      </c>
      <c r="N20" s="26"/>
      <c r="O20" s="50">
        <v>0.3</v>
      </c>
      <c r="P20" s="41"/>
      <c r="Q20" s="57">
        <v>10</v>
      </c>
      <c r="R20" s="58">
        <v>1.9</v>
      </c>
      <c r="S20" s="41">
        <f>R20/Q20*100</f>
        <v>19</v>
      </c>
      <c r="T20" s="57">
        <v>3</v>
      </c>
      <c r="U20" s="58">
        <v>14.7</v>
      </c>
      <c r="V20" s="41">
        <f>U20/T20*100</f>
        <v>489.99999999999994</v>
      </c>
    </row>
    <row r="21" spans="1:22" ht="17.25" customHeight="1" thickBot="1">
      <c r="A21" s="36" t="s">
        <v>8</v>
      </c>
      <c r="B21" s="25">
        <f t="shared" si="3"/>
        <v>43</v>
      </c>
      <c r="C21" s="60">
        <f t="shared" si="3"/>
        <v>48.3</v>
      </c>
      <c r="D21" s="41">
        <f t="shared" si="1"/>
        <v>112.32558139534883</v>
      </c>
      <c r="E21" s="25">
        <v>43</v>
      </c>
      <c r="F21" s="47">
        <v>48.3</v>
      </c>
      <c r="G21" s="41">
        <f>F21/E21*100</f>
        <v>112.32558139534883</v>
      </c>
      <c r="H21" s="49"/>
      <c r="I21" s="50"/>
      <c r="J21" s="41"/>
      <c r="K21" s="26"/>
      <c r="L21" s="50"/>
      <c r="M21" s="41"/>
      <c r="N21" s="26"/>
      <c r="O21" s="50"/>
      <c r="P21" s="41"/>
      <c r="Q21" s="57"/>
      <c r="R21" s="58"/>
      <c r="S21" s="41"/>
      <c r="T21" s="57"/>
      <c r="U21" s="58"/>
      <c r="V21" s="41"/>
    </row>
    <row r="22" spans="1:22" ht="17.25" customHeight="1" thickBot="1">
      <c r="A22" s="37" t="s">
        <v>14</v>
      </c>
      <c r="B22" s="25"/>
      <c r="C22" s="60">
        <f t="shared" si="3"/>
        <v>0</v>
      </c>
      <c r="D22" s="41"/>
      <c r="E22" s="25"/>
      <c r="F22" s="47"/>
      <c r="G22" s="24"/>
      <c r="H22" s="49"/>
      <c r="I22" s="50"/>
      <c r="J22" s="41"/>
      <c r="K22" s="26"/>
      <c r="L22" s="50"/>
      <c r="M22" s="41"/>
      <c r="N22" s="26"/>
      <c r="O22" s="50"/>
      <c r="P22" s="41"/>
      <c r="Q22" s="57"/>
      <c r="R22" s="58"/>
      <c r="S22" s="41"/>
      <c r="T22" s="57"/>
      <c r="U22" s="58"/>
      <c r="V22" s="41"/>
    </row>
    <row r="23" spans="1:22" ht="17.25" customHeight="1" thickBot="1">
      <c r="A23" s="40" t="s">
        <v>18</v>
      </c>
      <c r="B23" s="25">
        <f>SUM(B24:B30)</f>
        <v>883.4</v>
      </c>
      <c r="C23" s="9">
        <f>SUM(C24:C30)</f>
        <v>913.1999999999999</v>
      </c>
      <c r="D23" s="41">
        <f t="shared" si="1"/>
        <v>103.37333031469322</v>
      </c>
      <c r="E23" s="25">
        <f>SUM(E24:E30)</f>
        <v>834.4</v>
      </c>
      <c r="F23" s="9">
        <f>SUM(F24:F30)</f>
        <v>681.9</v>
      </c>
      <c r="G23" s="41">
        <f>F23/E23*100</f>
        <v>81.72339405560882</v>
      </c>
      <c r="H23" s="25">
        <f>SUM(H24:H30)</f>
        <v>33.4</v>
      </c>
      <c r="I23" s="9">
        <f>SUM(I24:I30)</f>
        <v>30.4</v>
      </c>
      <c r="J23" s="41">
        <f>I23/H23*100</f>
        <v>91.01796407185628</v>
      </c>
      <c r="K23" s="25">
        <f>SUM(K24:K30)</f>
        <v>3.3</v>
      </c>
      <c r="L23" s="9">
        <f>SUM(L24:L30)</f>
        <v>12.2</v>
      </c>
      <c r="M23" s="41">
        <f>L23/K23*100</f>
        <v>369.6969696969697</v>
      </c>
      <c r="N23" s="25">
        <f>SUM(N24:N30)</f>
        <v>9.5</v>
      </c>
      <c r="O23" s="9">
        <f>SUM(O24:O30)</f>
        <v>10.9</v>
      </c>
      <c r="P23" s="41"/>
      <c r="Q23" s="55">
        <f>SUM(Q24:Q30)</f>
        <v>1.4</v>
      </c>
      <c r="R23" s="56">
        <f>SUM(R24:R30)</f>
        <v>43.6</v>
      </c>
      <c r="S23" s="41">
        <f>R23/Q23*100</f>
        <v>3114.2857142857147</v>
      </c>
      <c r="T23" s="55">
        <f>SUM(T24:T30)</f>
        <v>1.4</v>
      </c>
      <c r="U23" s="56">
        <f>SUM(U24:U30)</f>
        <v>134.2</v>
      </c>
      <c r="V23" s="41">
        <f>U23/T23*100</f>
        <v>9585.714285714286</v>
      </c>
    </row>
    <row r="24" spans="1:22" ht="48.75" customHeight="1" thickBot="1">
      <c r="A24" s="36" t="s">
        <v>20</v>
      </c>
      <c r="B24" s="25">
        <f aca="true" t="shared" si="4" ref="B24:C30">E24+H24+K24+N24+Q24+T24</f>
        <v>179.00000000000003</v>
      </c>
      <c r="C24" s="60">
        <f t="shared" si="4"/>
        <v>203.1</v>
      </c>
      <c r="D24" s="41">
        <f t="shared" si="1"/>
        <v>113.46368715083797</v>
      </c>
      <c r="E24" s="25">
        <v>130</v>
      </c>
      <c r="F24" s="47">
        <v>143</v>
      </c>
      <c r="G24" s="41">
        <f>F24/E24*100</f>
        <v>110.00000000000001</v>
      </c>
      <c r="H24" s="51">
        <v>33.4</v>
      </c>
      <c r="I24" s="47">
        <v>16.7</v>
      </c>
      <c r="J24" s="41">
        <f>I24/H24*100</f>
        <v>50</v>
      </c>
      <c r="K24" s="26">
        <v>3.3</v>
      </c>
      <c r="L24" s="50">
        <v>13.1</v>
      </c>
      <c r="M24" s="41">
        <f>L24/K24*100</f>
        <v>396.969696969697</v>
      </c>
      <c r="N24" s="26">
        <v>9.5</v>
      </c>
      <c r="O24" s="50">
        <v>10.9</v>
      </c>
      <c r="P24" s="41">
        <f>O24/N24*100</f>
        <v>114.73684210526316</v>
      </c>
      <c r="Q24" s="57">
        <v>1.4</v>
      </c>
      <c r="R24" s="58">
        <v>9.5</v>
      </c>
      <c r="S24" s="41">
        <f>R24/Q24*100</f>
        <v>678.5714285714287</v>
      </c>
      <c r="T24" s="57">
        <v>1.4</v>
      </c>
      <c r="U24" s="58">
        <v>9.9</v>
      </c>
      <c r="V24" s="41">
        <f>U24/T24*100</f>
        <v>707.1428571428572</v>
      </c>
    </row>
    <row r="25" spans="1:22" ht="34.5" customHeight="1" thickBot="1">
      <c r="A25" s="36" t="s">
        <v>13</v>
      </c>
      <c r="B25" s="25">
        <f t="shared" si="4"/>
        <v>30</v>
      </c>
      <c r="C25" s="60">
        <f t="shared" si="4"/>
        <v>0.9</v>
      </c>
      <c r="D25" s="41"/>
      <c r="E25" s="25">
        <v>30</v>
      </c>
      <c r="F25" s="47">
        <v>0.9</v>
      </c>
      <c r="G25" s="41">
        <f>F25/E25*100</f>
        <v>3.0000000000000004</v>
      </c>
      <c r="H25" s="51"/>
      <c r="I25" s="47"/>
      <c r="J25" s="41"/>
      <c r="K25" s="26"/>
      <c r="L25" s="50"/>
      <c r="M25" s="3"/>
      <c r="N25" s="26"/>
      <c r="O25" s="50"/>
      <c r="P25" s="41"/>
      <c r="Q25" s="57"/>
      <c r="R25" s="58"/>
      <c r="S25" s="41"/>
      <c r="T25" s="57"/>
      <c r="U25" s="58"/>
      <c r="V25" s="41"/>
    </row>
    <row r="26" spans="1:22" ht="30.75" customHeight="1" thickBot="1">
      <c r="A26" s="36" t="s">
        <v>21</v>
      </c>
      <c r="B26" s="25">
        <f t="shared" si="4"/>
        <v>600.3</v>
      </c>
      <c r="C26" s="60">
        <f t="shared" si="4"/>
        <v>613.6999999999999</v>
      </c>
      <c r="D26" s="41">
        <f t="shared" si="1"/>
        <v>102.23221722472098</v>
      </c>
      <c r="E26" s="25">
        <v>600.3</v>
      </c>
      <c r="F26" s="47">
        <v>489.4</v>
      </c>
      <c r="G26" s="41">
        <f>F26/E26*100</f>
        <v>81.52590371480926</v>
      </c>
      <c r="H26" s="51"/>
      <c r="I26" s="47"/>
      <c r="J26" s="41"/>
      <c r="K26" s="26"/>
      <c r="L26" s="50"/>
      <c r="M26" s="41"/>
      <c r="N26" s="26"/>
      <c r="O26" s="50"/>
      <c r="P26" s="41"/>
      <c r="Q26" s="57"/>
      <c r="R26" s="58"/>
      <c r="S26" s="41"/>
      <c r="T26" s="57"/>
      <c r="U26" s="58">
        <v>124.3</v>
      </c>
      <c r="V26" s="41"/>
    </row>
    <row r="27" spans="1:22" ht="30.75" customHeight="1" thickBot="1">
      <c r="A27" s="36" t="s">
        <v>22</v>
      </c>
      <c r="B27" s="25">
        <f t="shared" si="4"/>
        <v>26.5</v>
      </c>
      <c r="C27" s="60">
        <f t="shared" si="4"/>
        <v>61.5</v>
      </c>
      <c r="D27" s="41">
        <f t="shared" si="1"/>
        <v>232.07547169811323</v>
      </c>
      <c r="E27" s="25">
        <v>26.5</v>
      </c>
      <c r="F27" s="47">
        <v>13.7</v>
      </c>
      <c r="G27" s="48">
        <f>F27/E27*100</f>
        <v>51.698113207547166</v>
      </c>
      <c r="H27" s="51"/>
      <c r="I27" s="47">
        <v>13.7</v>
      </c>
      <c r="J27" s="41"/>
      <c r="K27" s="23"/>
      <c r="L27" s="59"/>
      <c r="M27" s="24"/>
      <c r="N27" s="23"/>
      <c r="O27" s="21"/>
      <c r="P27" s="41"/>
      <c r="Q27" s="57"/>
      <c r="R27" s="58">
        <v>34.1</v>
      </c>
      <c r="S27" s="41"/>
      <c r="T27" s="57"/>
      <c r="U27" s="58"/>
      <c r="V27" s="41"/>
    </row>
    <row r="28" spans="1:22" ht="20.25" customHeight="1" thickBot="1">
      <c r="A28" s="36" t="s">
        <v>23</v>
      </c>
      <c r="B28" s="25"/>
      <c r="C28" s="60"/>
      <c r="D28" s="41"/>
      <c r="E28" s="25"/>
      <c r="F28" s="47"/>
      <c r="G28" s="48"/>
      <c r="H28" s="51"/>
      <c r="I28" s="47"/>
      <c r="J28" s="41"/>
      <c r="K28" s="23"/>
      <c r="L28" s="21"/>
      <c r="M28" s="24"/>
      <c r="N28" s="23"/>
      <c r="O28" s="21"/>
      <c r="P28" s="41"/>
      <c r="Q28" s="57"/>
      <c r="R28" s="58"/>
      <c r="S28" s="41"/>
      <c r="T28" s="57"/>
      <c r="U28" s="58"/>
      <c r="V28" s="41"/>
    </row>
    <row r="29" spans="1:22" ht="20.25" customHeight="1" thickBot="1">
      <c r="A29" s="36" t="s">
        <v>24</v>
      </c>
      <c r="B29" s="25">
        <f t="shared" si="4"/>
        <v>40</v>
      </c>
      <c r="C29" s="60">
        <f t="shared" si="4"/>
        <v>20.6</v>
      </c>
      <c r="D29" s="41">
        <f t="shared" si="1"/>
        <v>51.5</v>
      </c>
      <c r="E29" s="25">
        <v>40</v>
      </c>
      <c r="F29" s="47">
        <v>20.6</v>
      </c>
      <c r="G29" s="41">
        <f>F29/E29*100</f>
        <v>51.5</v>
      </c>
      <c r="H29" s="51"/>
      <c r="I29" s="47"/>
      <c r="J29" s="41"/>
      <c r="K29" s="52"/>
      <c r="M29" s="48"/>
      <c r="N29" s="52"/>
      <c r="O29" s="47"/>
      <c r="P29" s="41"/>
      <c r="Q29" s="57"/>
      <c r="R29" s="58"/>
      <c r="S29" s="41"/>
      <c r="T29" s="57"/>
      <c r="U29" s="58"/>
      <c r="V29" s="41"/>
    </row>
    <row r="30" spans="1:22" ht="18" customHeight="1" thickBot="1">
      <c r="A30" s="36" t="s">
        <v>25</v>
      </c>
      <c r="B30" s="25">
        <f t="shared" si="4"/>
        <v>7.6</v>
      </c>
      <c r="C30" s="60">
        <f t="shared" si="4"/>
        <v>13.4</v>
      </c>
      <c r="D30" s="41">
        <f t="shared" si="1"/>
        <v>176.31578947368422</v>
      </c>
      <c r="E30" s="25">
        <v>7.6</v>
      </c>
      <c r="F30" s="47">
        <v>14.3</v>
      </c>
      <c r="G30" s="41">
        <f>F30/E30*100</f>
        <v>188.15789473684214</v>
      </c>
      <c r="H30" s="51"/>
      <c r="I30" s="47"/>
      <c r="J30" s="41"/>
      <c r="K30" s="52"/>
      <c r="L30" s="47">
        <v>-0.9</v>
      </c>
      <c r="M30" s="48"/>
      <c r="N30" s="52"/>
      <c r="O30" s="47"/>
      <c r="P30" s="41"/>
      <c r="Q30" s="57"/>
      <c r="R30" s="58"/>
      <c r="S30" s="41"/>
      <c r="T30" s="57"/>
      <c r="U30" s="58"/>
      <c r="V30" s="41"/>
    </row>
    <row r="31" spans="1:22" ht="15.75" customHeight="1" thickBot="1">
      <c r="A31" s="35"/>
      <c r="B31" s="4"/>
      <c r="C31" s="11"/>
      <c r="D31" s="41"/>
      <c r="E31" s="26"/>
      <c r="F31" s="47"/>
      <c r="G31" s="48"/>
      <c r="H31" s="51"/>
      <c r="I31" s="47"/>
      <c r="J31" s="41"/>
      <c r="K31" s="52"/>
      <c r="L31" s="47"/>
      <c r="M31" s="48"/>
      <c r="N31" s="52"/>
      <c r="O31" s="47"/>
      <c r="P31" s="41"/>
      <c r="Q31" s="57"/>
      <c r="R31" s="58"/>
      <c r="S31" s="41"/>
      <c r="T31" s="57"/>
      <c r="U31" s="58"/>
      <c r="V31" s="41"/>
    </row>
    <row r="32" spans="1:22" ht="15.75" customHeight="1" thickBot="1">
      <c r="A32" s="34"/>
      <c r="B32" s="4"/>
      <c r="C32" s="11"/>
      <c r="D32" s="41"/>
      <c r="E32" s="26"/>
      <c r="F32" s="21"/>
      <c r="G32" s="24"/>
      <c r="H32" s="42"/>
      <c r="I32" s="21"/>
      <c r="J32" s="41"/>
      <c r="K32" s="52"/>
      <c r="L32" s="47"/>
      <c r="M32" s="48"/>
      <c r="N32" s="52"/>
      <c r="O32" s="47"/>
      <c r="P32" s="41"/>
      <c r="Q32" s="57"/>
      <c r="R32" s="58"/>
      <c r="S32" s="41"/>
      <c r="T32" s="57"/>
      <c r="U32" s="58"/>
      <c r="V32" s="41"/>
    </row>
    <row r="33" spans="1:22" ht="24" customHeight="1" thickBot="1">
      <c r="A33" s="38" t="s">
        <v>3</v>
      </c>
      <c r="B33" s="53">
        <f>B12+B23</f>
        <v>3123.5</v>
      </c>
      <c r="C33" s="27">
        <f>C12+C23</f>
        <v>3074.7</v>
      </c>
      <c r="D33" s="41">
        <f t="shared" si="1"/>
        <v>98.43765007203457</v>
      </c>
      <c r="E33" s="27">
        <f>E12+E23</f>
        <v>2254.7</v>
      </c>
      <c r="F33" s="27">
        <f>F12+F23</f>
        <v>2182.5</v>
      </c>
      <c r="G33" s="41">
        <f>F33/E33*100</f>
        <v>96.79780015079612</v>
      </c>
      <c r="H33" s="53">
        <f>H12+H23</f>
        <v>676</v>
      </c>
      <c r="I33" s="27">
        <f>I12+I23</f>
        <v>503.99999999999994</v>
      </c>
      <c r="J33" s="41">
        <f>I33/H33*100</f>
        <v>74.55621301775147</v>
      </c>
      <c r="K33" s="53">
        <f>K12+K23</f>
        <v>70.5</v>
      </c>
      <c r="L33" s="53">
        <f>L12+L23</f>
        <v>71.6</v>
      </c>
      <c r="M33" s="41">
        <f>L33/K33*100</f>
        <v>101.56028368794325</v>
      </c>
      <c r="N33" s="53">
        <f>N12+N23</f>
        <v>26.5</v>
      </c>
      <c r="O33" s="53">
        <f>O12+O23</f>
        <v>41.1</v>
      </c>
      <c r="P33" s="41">
        <f>O33/N33*100</f>
        <v>155.0943396226415</v>
      </c>
      <c r="Q33" s="53">
        <f>Q12+Q23</f>
        <v>61.4</v>
      </c>
      <c r="R33" s="53">
        <f>R12+R23</f>
        <v>88.1</v>
      </c>
      <c r="S33" s="41">
        <f>R33/Q33*100</f>
        <v>143.48534201954396</v>
      </c>
      <c r="T33" s="53">
        <f>T12+T23</f>
        <v>34.4</v>
      </c>
      <c r="U33" s="53">
        <f>U12+U23</f>
        <v>187.39999999999998</v>
      </c>
      <c r="V33" s="41">
        <f>U33/T33*100</f>
        <v>544.767441860465</v>
      </c>
    </row>
    <row r="44" ht="12.75">
      <c r="E44" s="12"/>
    </row>
  </sheetData>
  <sheetProtection/>
  <mergeCells count="12">
    <mergeCell ref="A3:V3"/>
    <mergeCell ref="A8:A10"/>
    <mergeCell ref="Q9:S9"/>
    <mergeCell ref="B8:D9"/>
    <mergeCell ref="E8:V8"/>
    <mergeCell ref="T9:V9"/>
    <mergeCell ref="K9:M9"/>
    <mergeCell ref="N9:P9"/>
    <mergeCell ref="E9:G9"/>
    <mergeCell ref="H9:J9"/>
    <mergeCell ref="A4:V4"/>
    <mergeCell ref="A5:V5"/>
  </mergeCells>
  <printOptions/>
  <pageMargins left="0.1968503937007874" right="0" top="0" bottom="0" header="0" footer="0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26">
      <selection activeCell="F21" sqref="F21"/>
    </sheetView>
  </sheetViews>
  <sheetFormatPr defaultColWidth="9.140625" defaultRowHeight="12.75"/>
  <cols>
    <col min="1" max="1" width="51.8515625" style="0" customWidth="1"/>
    <col min="2" max="3" width="14.421875" style="0" customWidth="1"/>
    <col min="4" max="4" width="12.140625" style="0" customWidth="1"/>
    <col min="5" max="5" width="13.28125" style="0" customWidth="1"/>
  </cols>
  <sheetData>
    <row r="1" spans="4:5" ht="17.25" customHeight="1">
      <c r="D1" s="64" t="s">
        <v>16</v>
      </c>
      <c r="E1" s="64"/>
    </row>
    <row r="2" ht="15.75" customHeight="1"/>
    <row r="3" spans="1:5" ht="17.25" customHeight="1">
      <c r="A3" s="64" t="s">
        <v>5</v>
      </c>
      <c r="B3" s="64"/>
      <c r="C3" s="64"/>
      <c r="D3" s="64"/>
      <c r="E3" s="64"/>
    </row>
    <row r="4" spans="1:6" ht="39.75" customHeight="1">
      <c r="A4" s="64" t="s">
        <v>37</v>
      </c>
      <c r="B4" s="64"/>
      <c r="C4" s="64"/>
      <c r="D4" s="64"/>
      <c r="E4" s="64"/>
      <c r="F4" s="8"/>
    </row>
    <row r="5" spans="1:5" ht="17.25" customHeight="1">
      <c r="A5" s="64" t="s">
        <v>49</v>
      </c>
      <c r="B5" s="64"/>
      <c r="C5" s="64"/>
      <c r="D5" s="64"/>
      <c r="E5" s="64"/>
    </row>
    <row r="6" spans="1:5" ht="15.75" customHeight="1">
      <c r="A6" s="1"/>
      <c r="B6" s="1"/>
      <c r="C6" s="1"/>
      <c r="D6" s="1"/>
      <c r="E6" s="1"/>
    </row>
    <row r="7" spans="1:5" ht="15.75" customHeight="1" thickBot="1">
      <c r="A7" s="2"/>
      <c r="B7" s="2"/>
      <c r="C7" s="2"/>
      <c r="D7" s="65" t="s">
        <v>4</v>
      </c>
      <c r="E7" s="65"/>
    </row>
    <row r="8" spans="1:5" ht="85.5" customHeight="1" thickBot="1">
      <c r="A8" s="15" t="s">
        <v>0</v>
      </c>
      <c r="B8" s="16" t="s">
        <v>43</v>
      </c>
      <c r="C8" s="16" t="s">
        <v>50</v>
      </c>
      <c r="D8" s="16" t="s">
        <v>11</v>
      </c>
      <c r="E8" s="17" t="s">
        <v>1</v>
      </c>
    </row>
    <row r="9" spans="1:5" ht="39" customHeight="1">
      <c r="A9" s="43" t="s">
        <v>9</v>
      </c>
      <c r="B9" s="29">
        <f>B10+B21</f>
        <v>3123.5</v>
      </c>
      <c r="C9" s="29">
        <f>C10+C21</f>
        <v>3074.7</v>
      </c>
      <c r="D9" s="29">
        <f>C9-B9</f>
        <v>-48.80000000000018</v>
      </c>
      <c r="E9" s="30">
        <f>C9/B9*100</f>
        <v>98.43765007203457</v>
      </c>
    </row>
    <row r="10" spans="1:5" ht="17.25" customHeight="1">
      <c r="A10" s="46" t="s">
        <v>17</v>
      </c>
      <c r="B10" s="9">
        <f>SUM(B11:B20)</f>
        <v>2240.1</v>
      </c>
      <c r="C10" s="9">
        <f>SUM(C11:C20)</f>
        <v>2161.5</v>
      </c>
      <c r="D10" s="9">
        <f>C10-B10</f>
        <v>-78.59999999999991</v>
      </c>
      <c r="E10" s="14">
        <f aca="true" t="shared" si="0" ref="E10:E31">C10/B10*100</f>
        <v>96.49122807017544</v>
      </c>
    </row>
    <row r="11" spans="1:5" ht="17.25" customHeight="1">
      <c r="A11" s="6" t="s">
        <v>6</v>
      </c>
      <c r="B11" s="25">
        <v>1330</v>
      </c>
      <c r="C11" s="47">
        <v>1165.2</v>
      </c>
      <c r="D11" s="9">
        <f aca="true" t="shared" si="1" ref="D11:D31">C11-B11</f>
        <v>-164.79999999999995</v>
      </c>
      <c r="E11" s="14">
        <f t="shared" si="0"/>
        <v>87.60902255639098</v>
      </c>
    </row>
    <row r="12" spans="1:5" ht="17.25" customHeight="1">
      <c r="A12" s="6" t="s">
        <v>39</v>
      </c>
      <c r="B12" s="25">
        <v>382.1</v>
      </c>
      <c r="C12" s="47">
        <v>659.9</v>
      </c>
      <c r="D12" s="9">
        <f>C12-B12</f>
        <v>277.79999999999995</v>
      </c>
      <c r="E12" s="14">
        <f>C12/B12*100</f>
        <v>172.70348076419785</v>
      </c>
    </row>
    <row r="13" spans="1:5" ht="17.25" customHeight="1">
      <c r="A13" s="6" t="s">
        <v>42</v>
      </c>
      <c r="B13" s="25">
        <v>64</v>
      </c>
      <c r="C13" s="47">
        <v>64.8</v>
      </c>
      <c r="D13" s="9">
        <f>C13-B13</f>
        <v>0.7999999999999972</v>
      </c>
      <c r="E13" s="14">
        <f>C13/B13*100</f>
        <v>101.25</v>
      </c>
    </row>
    <row r="14" spans="1:5" ht="50.25" customHeight="1">
      <c r="A14" s="7" t="s">
        <v>7</v>
      </c>
      <c r="B14" s="25">
        <v>165</v>
      </c>
      <c r="C14" s="47">
        <v>76.9</v>
      </c>
      <c r="D14" s="9">
        <f t="shared" si="1"/>
        <v>-88.1</v>
      </c>
      <c r="E14" s="14">
        <f t="shared" si="0"/>
        <v>46.60606060606061</v>
      </c>
    </row>
    <row r="15" spans="1:5" ht="20.25" customHeight="1">
      <c r="A15" s="7" t="s">
        <v>12</v>
      </c>
      <c r="B15" s="25">
        <v>34</v>
      </c>
      <c r="C15" s="47">
        <v>78.5</v>
      </c>
      <c r="D15" s="9">
        <f t="shared" si="1"/>
        <v>44.5</v>
      </c>
      <c r="E15" s="14">
        <f t="shared" si="0"/>
        <v>230.88235294117646</v>
      </c>
    </row>
    <row r="16" spans="1:5" ht="33.75" customHeight="1">
      <c r="A16" s="62" t="s">
        <v>38</v>
      </c>
      <c r="B16" s="25"/>
      <c r="C16" s="47"/>
      <c r="D16" s="9"/>
      <c r="E16" s="14"/>
    </row>
    <row r="17" spans="1:5" ht="17.25" customHeight="1">
      <c r="A17" s="6" t="s">
        <v>10</v>
      </c>
      <c r="B17" s="25">
        <v>27</v>
      </c>
      <c r="C17" s="47">
        <v>6.3</v>
      </c>
      <c r="D17" s="9">
        <f t="shared" si="1"/>
        <v>-20.7</v>
      </c>
      <c r="E17" s="14">
        <f t="shared" si="0"/>
        <v>23.333333333333332</v>
      </c>
    </row>
    <row r="18" spans="1:5" ht="17.25" customHeight="1">
      <c r="A18" s="6" t="s">
        <v>26</v>
      </c>
      <c r="B18" s="25">
        <v>195</v>
      </c>
      <c r="C18" s="47">
        <v>61.6</v>
      </c>
      <c r="D18" s="9">
        <f t="shared" si="1"/>
        <v>-133.4</v>
      </c>
      <c r="E18" s="14">
        <f t="shared" si="0"/>
        <v>31.58974358974359</v>
      </c>
    </row>
    <row r="19" spans="1:5" ht="17.25" customHeight="1">
      <c r="A19" s="7" t="s">
        <v>8</v>
      </c>
      <c r="B19" s="25">
        <v>43</v>
      </c>
      <c r="C19" s="47">
        <v>48.3</v>
      </c>
      <c r="D19" s="9">
        <f t="shared" si="1"/>
        <v>5.299999999999997</v>
      </c>
      <c r="E19" s="14">
        <f t="shared" si="0"/>
        <v>112.32558139534883</v>
      </c>
    </row>
    <row r="20" spans="1:5" ht="17.25" customHeight="1">
      <c r="A20" s="18" t="s">
        <v>14</v>
      </c>
      <c r="B20" s="25"/>
      <c r="C20" s="47"/>
      <c r="D20" s="9"/>
      <c r="E20" s="14"/>
    </row>
    <row r="21" spans="1:5" ht="17.25" customHeight="1">
      <c r="A21" s="45" t="s">
        <v>18</v>
      </c>
      <c r="B21" s="25">
        <f>SUM(B22:B28)</f>
        <v>883.4</v>
      </c>
      <c r="C21" s="9">
        <f>SUM(C22:C28)</f>
        <v>913.2</v>
      </c>
      <c r="D21" s="9">
        <f t="shared" si="1"/>
        <v>29.800000000000068</v>
      </c>
      <c r="E21" s="14">
        <f t="shared" si="0"/>
        <v>103.37333031469325</v>
      </c>
    </row>
    <row r="22" spans="1:5" ht="56.25" customHeight="1">
      <c r="A22" s="7" t="s">
        <v>20</v>
      </c>
      <c r="B22" s="25">
        <v>179</v>
      </c>
      <c r="C22" s="9">
        <v>203.1</v>
      </c>
      <c r="D22" s="9">
        <f t="shared" si="1"/>
        <v>24.099999999999994</v>
      </c>
      <c r="E22" s="14">
        <f t="shared" si="0"/>
        <v>113.46368715083798</v>
      </c>
    </row>
    <row r="23" spans="1:5" ht="31.5" customHeight="1">
      <c r="A23" s="7" t="s">
        <v>13</v>
      </c>
      <c r="B23" s="25">
        <v>30</v>
      </c>
      <c r="C23" s="11">
        <v>0.9</v>
      </c>
      <c r="D23" s="9">
        <f t="shared" si="1"/>
        <v>-29.1</v>
      </c>
      <c r="E23" s="14">
        <f t="shared" si="0"/>
        <v>3.0000000000000004</v>
      </c>
    </row>
    <row r="24" spans="1:5" ht="36.75" customHeight="1">
      <c r="A24" s="7" t="s">
        <v>21</v>
      </c>
      <c r="B24" s="25">
        <v>600.3</v>
      </c>
      <c r="C24" s="11">
        <v>613.7</v>
      </c>
      <c r="D24" s="9">
        <f t="shared" si="1"/>
        <v>13.400000000000091</v>
      </c>
      <c r="E24" s="14">
        <f t="shared" si="0"/>
        <v>102.23221722472098</v>
      </c>
    </row>
    <row r="25" spans="1:5" ht="36" customHeight="1">
      <c r="A25" s="7" t="s">
        <v>22</v>
      </c>
      <c r="B25" s="25">
        <v>26.5</v>
      </c>
      <c r="C25" s="11">
        <v>61.5</v>
      </c>
      <c r="D25" s="9">
        <f t="shared" si="1"/>
        <v>35</v>
      </c>
      <c r="E25" s="14">
        <f t="shared" si="0"/>
        <v>232.07547169811323</v>
      </c>
    </row>
    <row r="26" spans="1:5" ht="36" customHeight="1">
      <c r="A26" s="7" t="s">
        <v>23</v>
      </c>
      <c r="B26" s="25"/>
      <c r="C26" s="11"/>
      <c r="D26" s="9">
        <f t="shared" si="1"/>
        <v>0</v>
      </c>
      <c r="E26" s="14"/>
    </row>
    <row r="27" spans="1:5" ht="36" customHeight="1">
      <c r="A27" s="7" t="s">
        <v>24</v>
      </c>
      <c r="B27" s="25">
        <v>40</v>
      </c>
      <c r="C27" s="11">
        <v>20.6</v>
      </c>
      <c r="D27" s="9">
        <f t="shared" si="1"/>
        <v>-19.4</v>
      </c>
      <c r="E27" s="14">
        <f t="shared" si="0"/>
        <v>51.5</v>
      </c>
    </row>
    <row r="28" spans="1:5" ht="18" customHeight="1">
      <c r="A28" s="7" t="s">
        <v>25</v>
      </c>
      <c r="B28" s="25">
        <v>7.6</v>
      </c>
      <c r="C28" s="11">
        <v>13.4</v>
      </c>
      <c r="D28" s="9">
        <f t="shared" si="1"/>
        <v>5.800000000000001</v>
      </c>
      <c r="E28" s="14">
        <f t="shared" si="0"/>
        <v>176.31578947368422</v>
      </c>
    </row>
    <row r="29" spans="1:5" ht="15.75" customHeight="1">
      <c r="A29" s="6"/>
      <c r="B29" s="11"/>
      <c r="C29" s="11"/>
      <c r="D29" s="9"/>
      <c r="E29" s="14"/>
    </row>
    <row r="30" spans="1:5" ht="15.75" customHeight="1">
      <c r="A30" s="4"/>
      <c r="B30" s="11"/>
      <c r="C30" s="11"/>
      <c r="D30" s="9"/>
      <c r="E30" s="3"/>
    </row>
    <row r="31" spans="1:5" ht="24" customHeight="1" thickBot="1">
      <c r="A31" s="5" t="s">
        <v>3</v>
      </c>
      <c r="B31" s="10">
        <f>B10+B21</f>
        <v>3123.5</v>
      </c>
      <c r="C31" s="10">
        <f>C10+C21</f>
        <v>3074.7</v>
      </c>
      <c r="D31" s="10">
        <f t="shared" si="1"/>
        <v>-48.80000000000018</v>
      </c>
      <c r="E31" s="44">
        <f t="shared" si="0"/>
        <v>98.43765007203457</v>
      </c>
    </row>
    <row r="42" ht="12.75">
      <c r="E42" s="12"/>
    </row>
  </sheetData>
  <sheetProtection/>
  <mergeCells count="5">
    <mergeCell ref="D1:E1"/>
    <mergeCell ref="A3:E3"/>
    <mergeCell ref="D7:E7"/>
    <mergeCell ref="A5:E5"/>
    <mergeCell ref="A4:E4"/>
  </mergeCells>
  <printOptions/>
  <pageMargins left="0.1968503937007874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2016-06-01T05:52:05Z</cp:lastPrinted>
  <dcterms:created xsi:type="dcterms:W3CDTF">1996-10-08T23:32:33Z</dcterms:created>
  <dcterms:modified xsi:type="dcterms:W3CDTF">2016-06-03T13:20:00Z</dcterms:modified>
  <cp:category/>
  <cp:version/>
  <cp:contentType/>
  <cp:contentStatus/>
</cp:coreProperties>
</file>